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xr:revisionPtr revIDLastSave="0" documentId="8_{7A5872D9-43D3-4A88-A29F-16D3401DB8A4}" xr6:coauthVersionLast="46" xr6:coauthVersionMax="46" xr10:uidLastSave="{00000000-0000-0000-0000-000000000000}"/>
  <bookViews>
    <workbookView xWindow="-120" yWindow="-120" windowWidth="25440" windowHeight="15390" activeTab="1" xr2:uid="{8FDEEE52-4A7E-4AEE-AE72-64A5DAF0CE35}"/>
  </bookViews>
  <sheets>
    <sheet name="Sheet1" sheetId="1" r:id="rId1"/>
    <sheet name="Discount and Assist Calcula (2)" sheetId="2" r:id="rId2"/>
  </sheets>
  <externalReferences>
    <externalReference r:id="rId3"/>
  </externalReferences>
  <definedNames>
    <definedName name="Alumni?" localSheetId="1">'Discount and Assist Calcula (2)'!$N$18</definedName>
    <definedName name="EE_Discount?" localSheetId="1">'Discount and Assist Calcula (2)'!$N$11</definedName>
    <definedName name="New_Family?" localSheetId="1">'Discount and Assist Calcula (2)'!$N$17</definedName>
    <definedName name="_xlnm.Print_Area" localSheetId="1">'Discount and Assist Calcula (2)'!$B$1:$K$16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2" l="1"/>
  <c r="N2" i="2"/>
  <c r="M3" i="2"/>
  <c r="N3" i="2"/>
  <c r="C4" i="2"/>
  <c r="D4" i="2"/>
  <c r="E4" i="2"/>
  <c r="F4" i="2"/>
  <c r="G4" i="2"/>
  <c r="H4" i="2"/>
  <c r="I4" i="2"/>
  <c r="J4" i="2"/>
  <c r="K4" i="2"/>
  <c r="M4" i="2"/>
  <c r="N4" i="2"/>
  <c r="M5" i="2"/>
  <c r="N5" i="2"/>
  <c r="M6" i="2"/>
  <c r="N6" i="2"/>
  <c r="M7" i="2"/>
  <c r="N7" i="2"/>
  <c r="M8" i="2"/>
  <c r="N8" i="2"/>
  <c r="D9" i="2"/>
  <c r="K9" i="2" s="1"/>
  <c r="E9" i="2"/>
  <c r="F9" i="2"/>
  <c r="G9" i="2"/>
  <c r="H9" i="2"/>
  <c r="I9" i="2"/>
  <c r="J9" i="2"/>
  <c r="M9" i="2"/>
  <c r="N9" i="2"/>
  <c r="C15" i="2"/>
  <c r="D15" i="2"/>
  <c r="K15" i="2" s="1"/>
  <c r="E15" i="2"/>
  <c r="F15" i="2"/>
  <c r="G15" i="2"/>
  <c r="H15" i="2"/>
  <c r="I15" i="2"/>
  <c r="J15" i="2"/>
  <c r="C19" i="2" l="1"/>
  <c r="C17" i="2"/>
  <c r="C18" i="2"/>
</calcChain>
</file>

<file path=xl/sharedStrings.xml><?xml version="1.0" encoding="utf-8"?>
<sst xmlns="http://schemas.openxmlformats.org/spreadsheetml/2006/main" count="21" uniqueCount="19">
  <si>
    <t xml:space="preserve">12 month plan </t>
  </si>
  <si>
    <t>No</t>
  </si>
  <si>
    <t xml:space="preserve">10 month plan </t>
  </si>
  <si>
    <t xml:space="preserve">Total Tuition </t>
  </si>
  <si>
    <t>4th Student</t>
  </si>
  <si>
    <t>Totals</t>
  </si>
  <si>
    <t>3rd Student</t>
  </si>
  <si>
    <t>Multi-Child Discount</t>
  </si>
  <si>
    <t>Total Annual Tuition</t>
  </si>
  <si>
    <t>Student Grade</t>
  </si>
  <si>
    <t>Student 8</t>
  </si>
  <si>
    <t>Student 7</t>
  </si>
  <si>
    <t>Student 6</t>
  </si>
  <si>
    <t>Student 5</t>
  </si>
  <si>
    <t>Student 4</t>
  </si>
  <si>
    <t>Student 3</t>
  </si>
  <si>
    <t>Student 2</t>
  </si>
  <si>
    <t>Student 1</t>
  </si>
  <si>
    <t>2nd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</si>
</sst>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164" fontId="2" fillId="0" borderId="0" xfId="1" applyNumberFormat="1" applyFont="1" applyFill="1" applyAlignment="1" applyProtection="1"/>
    <xf numFmtId="0" fontId="2" fillId="2" borderId="0" xfId="0" applyFont="1" applyFill="1"/>
    <xf numFmtId="0" fontId="0" fillId="0" borderId="1" xfId="0" applyBorder="1" applyAlignment="1" applyProtection="1">
      <alignment horizontal="center"/>
      <protection locked="0"/>
    </xf>
    <xf numFmtId="0" fontId="2" fillId="3" borderId="2" xfId="0" applyFont="1" applyFill="1" applyBorder="1"/>
    <xf numFmtId="164" fontId="2" fillId="0" borderId="0" xfId="1" applyNumberFormat="1" applyFont="1" applyAlignment="1" applyProtection="1"/>
    <xf numFmtId="0" fontId="2" fillId="0" borderId="0" xfId="0" applyFont="1"/>
    <xf numFmtId="44" fontId="2" fillId="0" borderId="0" xfId="1" applyFont="1" applyAlignment="1" applyProtection="1"/>
    <xf numFmtId="9" fontId="0" fillId="0" borderId="1" xfId="0" applyNumberFormat="1" applyBorder="1"/>
    <xf numFmtId="0" fontId="2" fillId="3" borderId="3" xfId="0" applyFont="1" applyFill="1" applyBorder="1"/>
    <xf numFmtId="9" fontId="0" fillId="0" borderId="1" xfId="0" applyNumberFormat="1" applyBorder="1" applyProtection="1">
      <protection locked="0"/>
    </xf>
    <xf numFmtId="0" fontId="2" fillId="3" borderId="4" xfId="0" applyFont="1" applyFill="1" applyBorder="1"/>
    <xf numFmtId="40" fontId="0" fillId="0" borderId="1" xfId="0" applyNumberFormat="1" applyBorder="1"/>
    <xf numFmtId="40" fontId="0" fillId="0" borderId="4" xfId="0" applyNumberFormat="1" applyBorder="1"/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40" fontId="0" fillId="0" borderId="4" xfId="0" applyNumberFormat="1" applyBorder="1" applyProtection="1">
      <protection locked="0"/>
    </xf>
    <xf numFmtId="40" fontId="0" fillId="0" borderId="0" xfId="0" applyNumberFormat="1" applyAlignment="1" applyProtection="1">
      <alignment horizontal="center"/>
      <protection locked="0"/>
    </xf>
    <xf numFmtId="40" fontId="0" fillId="0" borderId="0" xfId="0" applyNumberFormat="1" applyProtection="1">
      <protection locked="0"/>
    </xf>
    <xf numFmtId="9" fontId="0" fillId="0" borderId="3" xfId="0" applyNumberFormat="1" applyBorder="1" applyProtection="1">
      <protection locked="0"/>
    </xf>
    <xf numFmtId="40" fontId="0" fillId="2" borderId="4" xfId="0" applyNumberFormat="1" applyFill="1" applyBorder="1" applyProtection="1">
      <protection locked="0"/>
    </xf>
    <xf numFmtId="0" fontId="2" fillId="3" borderId="5" xfId="0" applyFont="1" applyFill="1" applyBorder="1"/>
    <xf numFmtId="38" fontId="0" fillId="0" borderId="1" xfId="0" applyNumberFormat="1" applyBorder="1" applyProtection="1">
      <protection locked="0"/>
    </xf>
    <xf numFmtId="40" fontId="0" fillId="4" borderId="4" xfId="0" applyNumberFormat="1" applyFill="1" applyBorder="1"/>
    <xf numFmtId="40" fontId="0" fillId="0" borderId="0" xfId="0" applyNumberFormat="1"/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171450</xdr:colOff>
          <xdr:row>0</xdr:row>
          <xdr:rowOff>123825</xdr:rowOff>
        </xdr:from>
        <xdr:ext cx="771525" cy="187098"/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7977AB0-8C71-44B0-BE9E-59FDF2E6C7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All</a:t>
              </a:r>
            </a:p>
          </xdr:txBody>
        </xdr:sp>
        <xdr:clientData fPrintsWithSheet="0"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D\Tuition%20Calcula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Payroll Calculator"/>
      <sheetName val="Prorate Calculator"/>
      <sheetName val="Discount and Assist Calculator"/>
      <sheetName val="Sheet3"/>
    </sheetNames>
    <sheetDataSet>
      <sheetData sheetId="0"/>
      <sheetData sheetId="1">
        <row r="5">
          <cell r="I5" t="str">
            <v>K-4 (Half-Day)</v>
          </cell>
          <cell r="J5">
            <v>6000</v>
          </cell>
        </row>
        <row r="6">
          <cell r="I6" t="str">
            <v>K-4 (Full-Day)</v>
          </cell>
          <cell r="J6">
            <v>7800</v>
          </cell>
        </row>
        <row r="7">
          <cell r="I7" t="str">
            <v>K-5 (Half-Day)</v>
          </cell>
          <cell r="J7">
            <v>6900</v>
          </cell>
        </row>
        <row r="8">
          <cell r="I8" t="str">
            <v>K-5 (Full-Day)</v>
          </cell>
          <cell r="J8">
            <v>8700</v>
          </cell>
        </row>
        <row r="9">
          <cell r="I9" t="str">
            <v>1-3</v>
          </cell>
          <cell r="J9">
            <v>9120</v>
          </cell>
        </row>
        <row r="10">
          <cell r="I10" t="str">
            <v>4-6</v>
          </cell>
          <cell r="J10">
            <v>10080</v>
          </cell>
        </row>
        <row r="11">
          <cell r="I11" t="str">
            <v>7-8</v>
          </cell>
          <cell r="J11">
            <v>11400</v>
          </cell>
        </row>
        <row r="12">
          <cell r="I12" t="str">
            <v>High School</v>
          </cell>
          <cell r="J12">
            <v>12900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64A00-F32B-45DB-B022-3CB99429C29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4DBB6-62EA-4104-9253-3DFF50ACAF2A}">
  <sheetPr codeName="Sheet13">
    <pageSetUpPr autoPageBreaks="0" fitToPage="1"/>
  </sheetPr>
  <dimension ref="B2:N19"/>
  <sheetViews>
    <sheetView showGridLines="0" tabSelected="1" zoomScale="112" zoomScaleNormal="112" workbookViewId="0">
      <selection activeCell="G12" sqref="G12"/>
    </sheetView>
  </sheetViews>
  <sheetFormatPr defaultColWidth="9.140625" defaultRowHeight="15" x14ac:dyDescent="0.25"/>
  <cols>
    <col min="1" max="1" width="2.7109375" customWidth="1"/>
    <col min="2" max="2" width="23.28515625" bestFit="1" customWidth="1"/>
    <col min="3" max="11" width="12.7109375" customWidth="1"/>
    <col min="13" max="13" width="24.28515625" bestFit="1" customWidth="1"/>
  </cols>
  <sheetData>
    <row r="2" spans="2:14" x14ac:dyDescent="0.25">
      <c r="C2" s="29" t="s">
        <v>17</v>
      </c>
      <c r="D2" s="28" t="s">
        <v>16</v>
      </c>
      <c r="E2" s="29" t="s">
        <v>15</v>
      </c>
      <c r="F2" s="28" t="s">
        <v>14</v>
      </c>
      <c r="G2" s="29" t="s">
        <v>13</v>
      </c>
      <c r="H2" s="28" t="s">
        <v>12</v>
      </c>
      <c r="I2" s="29" t="s">
        <v>11</v>
      </c>
      <c r="J2" s="28" t="s">
        <v>10</v>
      </c>
      <c r="K2" s="27" t="s">
        <v>5</v>
      </c>
      <c r="M2" s="21" t="str">
        <f>+'[1]Prorate Calculator'!I5</f>
        <v>K-4 (Half-Day)</v>
      </c>
      <c r="N2" s="22">
        <f>+'[1]Prorate Calculator'!J5</f>
        <v>6000</v>
      </c>
    </row>
    <row r="3" spans="2:14" x14ac:dyDescent="0.25">
      <c r="B3" s="6" t="s">
        <v>9</v>
      </c>
      <c r="C3" s="26"/>
      <c r="D3" s="25"/>
      <c r="E3" s="26"/>
      <c r="F3" s="25"/>
      <c r="G3" s="26"/>
      <c r="H3" s="25"/>
      <c r="I3" s="26"/>
      <c r="J3" s="25"/>
      <c r="K3" s="23"/>
      <c r="M3" s="11" t="str">
        <f>+'[1]Prorate Calculator'!I6</f>
        <v>K-4 (Full-Day)</v>
      </c>
      <c r="N3" s="22">
        <f>+'[1]Prorate Calculator'!J6</f>
        <v>7800</v>
      </c>
    </row>
    <row r="4" spans="2:14" x14ac:dyDescent="0.25">
      <c r="B4" s="6" t="s">
        <v>8</v>
      </c>
      <c r="C4" s="13" t="str">
        <f>IF(C3="","",VLOOKUP(C3,$M$2:$N$9,2,FALSE))</f>
        <v/>
      </c>
      <c r="D4" s="13" t="str">
        <f>IF(D3="","",VLOOKUP(D3,$M$2:$N$9,2,FALSE))</f>
        <v/>
      </c>
      <c r="E4" s="13" t="str">
        <f>IF(E3="","",VLOOKUP(E3,$M$2:$N$9,2,FALSE))</f>
        <v/>
      </c>
      <c r="F4" s="13" t="str">
        <f>IF(F3="","",VLOOKUP(F3,$M$2:$N$9,2,FALSE))</f>
        <v/>
      </c>
      <c r="G4" s="13" t="str">
        <f>IF(G3="","",VLOOKUP(G3,$M$2:$N$9,2,FALSE))</f>
        <v/>
      </c>
      <c r="H4" s="13" t="str">
        <f>IF(H3="","",VLOOKUP(H3,$M$2:$N$9,2,FALSE))</f>
        <v/>
      </c>
      <c r="I4" s="13" t="str">
        <f>IF(I3="","",VLOOKUP(I3,$M$2:$N$9,2,FALSE))</f>
        <v/>
      </c>
      <c r="J4" s="13" t="str">
        <f>IF(J3="","",VLOOKUP(J3,$M$2:$N$9,2,FALSE))</f>
        <v/>
      </c>
      <c r="K4" s="13">
        <f>SUM(C4:J4)</f>
        <v>0</v>
      </c>
      <c r="M4" s="11" t="str">
        <f>+'[1]Prorate Calculator'!I7</f>
        <v>K-5 (Half-Day)</v>
      </c>
      <c r="N4" s="22">
        <f>+'[1]Prorate Calculator'!J7</f>
        <v>6900</v>
      </c>
    </row>
    <row r="5" spans="2:14" x14ac:dyDescent="0.25">
      <c r="B5" s="6"/>
      <c r="C5" s="16"/>
      <c r="D5" s="18"/>
      <c r="E5" s="16"/>
      <c r="F5" s="18"/>
      <c r="G5" s="16"/>
      <c r="H5" s="18"/>
      <c r="I5" s="16"/>
      <c r="J5" s="18"/>
      <c r="K5" s="13"/>
      <c r="M5" s="11" t="str">
        <f>+'[1]Prorate Calculator'!I8</f>
        <v>K-5 (Full-Day)</v>
      </c>
      <c r="N5" s="22">
        <f>+'[1]Prorate Calculator'!J8</f>
        <v>8700</v>
      </c>
    </row>
    <row r="6" spans="2:14" x14ac:dyDescent="0.25">
      <c r="B6" s="6"/>
      <c r="C6" s="13"/>
      <c r="D6" s="24"/>
      <c r="E6" s="13"/>
      <c r="F6" s="24"/>
      <c r="G6" s="13"/>
      <c r="H6" s="24"/>
      <c r="I6" s="13"/>
      <c r="J6" s="24"/>
      <c r="K6" s="13"/>
      <c r="M6" s="11" t="str">
        <f>+'[1]Prorate Calculator'!I9</f>
        <v>1-3</v>
      </c>
      <c r="N6" s="22">
        <f>+'[1]Prorate Calculator'!J9</f>
        <v>9120</v>
      </c>
    </row>
    <row r="7" spans="2:14" x14ac:dyDescent="0.25">
      <c r="B7" s="6"/>
      <c r="C7" s="13"/>
      <c r="D7" s="24"/>
      <c r="E7" s="13"/>
      <c r="F7" s="24"/>
      <c r="G7" s="13"/>
      <c r="H7" s="24"/>
      <c r="I7" s="13"/>
      <c r="J7" s="24"/>
      <c r="K7" s="13"/>
      <c r="M7" s="11" t="str">
        <f>+'[1]Prorate Calculator'!I10</f>
        <v>4-6</v>
      </c>
      <c r="N7" s="22">
        <f>+'[1]Prorate Calculator'!J10</f>
        <v>10080</v>
      </c>
    </row>
    <row r="8" spans="2:14" x14ac:dyDescent="0.25">
      <c r="B8" s="6"/>
      <c r="C8" s="13"/>
      <c r="D8" s="13"/>
      <c r="E8" s="13"/>
      <c r="F8" s="13"/>
      <c r="G8" s="13"/>
      <c r="H8" s="13"/>
      <c r="I8" s="13"/>
      <c r="J8" s="13"/>
      <c r="K8" s="13"/>
      <c r="M8" s="11" t="str">
        <f>+'[1]Prorate Calculator'!I11</f>
        <v>7-8</v>
      </c>
      <c r="N8" s="22">
        <f>+'[1]Prorate Calculator'!J11</f>
        <v>11400</v>
      </c>
    </row>
    <row r="9" spans="2:14" x14ac:dyDescent="0.25">
      <c r="B9" s="6" t="s">
        <v>7</v>
      </c>
      <c r="C9" s="23"/>
      <c r="D9" s="13" t="str">
        <f>IF(D3="","",IF($N$17="No",D4*$N$13,SUM(D4)*$N$13))</f>
        <v/>
      </c>
      <c r="E9" s="13" t="str">
        <f>IF(E3="","",IF($N$17="No",E4*$N$14,SUM(E4)*$N$14))</f>
        <v/>
      </c>
      <c r="F9" s="13" t="str">
        <f>IF(F3="","",IF($N$17="No",F4*$N$15,SUM(F4)*$N$15))</f>
        <v/>
      </c>
      <c r="G9" s="13" t="str">
        <f>IF(G3="","",IF($N$17="No",G4*$N$14,SUM(G4)*$N$14))</f>
        <v/>
      </c>
      <c r="H9" s="13" t="str">
        <f>IF(H3="","",IF($N$17="No",H4*$N$14,SUM(H4)*$N$14))</f>
        <v/>
      </c>
      <c r="I9" s="13" t="str">
        <f>IF(I3="","",IF($N$17="No",I4*$N$14,SUM(I4)*$N$14))</f>
        <v/>
      </c>
      <c r="J9" s="13" t="str">
        <f>IF(J3="","",IF($N$17="No",J4*$N$14,SUM(J4)*$N$14))</f>
        <v/>
      </c>
      <c r="K9" s="13">
        <f>SUM(C9:J9)</f>
        <v>0</v>
      </c>
      <c r="M9" s="9" t="str">
        <f>+'[1]Prorate Calculator'!I12</f>
        <v>High School</v>
      </c>
      <c r="N9" s="22">
        <f>+'[1]Prorate Calculator'!J12</f>
        <v>12900</v>
      </c>
    </row>
    <row r="10" spans="2:14" x14ac:dyDescent="0.25">
      <c r="B10" s="6"/>
      <c r="C10" s="13"/>
      <c r="D10" s="13"/>
      <c r="E10" s="13"/>
      <c r="F10" s="13"/>
      <c r="G10" s="13"/>
      <c r="H10" s="13"/>
      <c r="I10" s="13"/>
      <c r="J10" s="13"/>
      <c r="K10" s="13"/>
    </row>
    <row r="11" spans="2:14" x14ac:dyDescent="0.25">
      <c r="B11" s="6"/>
      <c r="C11" s="16"/>
      <c r="D11" s="18"/>
      <c r="E11" s="16"/>
      <c r="F11" s="14"/>
      <c r="G11" s="15"/>
      <c r="H11" s="14"/>
      <c r="I11" s="15"/>
      <c r="J11" s="14"/>
      <c r="K11" s="13"/>
      <c r="M11" s="21"/>
      <c r="N11" s="10"/>
    </row>
    <row r="12" spans="2:14" x14ac:dyDescent="0.25">
      <c r="B12" s="2"/>
      <c r="C12" s="20"/>
      <c r="D12" s="18"/>
      <c r="E12" s="16"/>
      <c r="F12" s="14"/>
      <c r="G12" s="15"/>
      <c r="H12" s="14"/>
      <c r="I12" s="15"/>
      <c r="J12" s="14"/>
      <c r="K12" s="13"/>
      <c r="M12" s="11"/>
      <c r="N12" s="19"/>
    </row>
    <row r="13" spans="2:14" x14ac:dyDescent="0.25">
      <c r="B13" s="6"/>
      <c r="C13" s="16"/>
      <c r="D13" s="18"/>
      <c r="E13" s="15"/>
      <c r="F13" s="14"/>
      <c r="G13" s="15"/>
      <c r="H13" s="14"/>
      <c r="I13" s="15"/>
      <c r="J13" s="14"/>
      <c r="K13" s="13"/>
      <c r="M13" s="11" t="s">
        <v>18</v>
      </c>
      <c r="N13" s="10">
        <v>0.15</v>
      </c>
    </row>
    <row r="14" spans="2:14" x14ac:dyDescent="0.25">
      <c r="B14" s="6"/>
      <c r="C14" s="16"/>
      <c r="D14" s="17"/>
      <c r="E14" s="16"/>
      <c r="F14" s="14"/>
      <c r="G14" s="15"/>
      <c r="H14" s="14"/>
      <c r="I14" s="15"/>
      <c r="J14" s="14"/>
      <c r="K14" s="13"/>
      <c r="M14" s="11" t="s">
        <v>6</v>
      </c>
      <c r="N14" s="10">
        <v>0.3</v>
      </c>
    </row>
    <row r="15" spans="2:14" x14ac:dyDescent="0.25">
      <c r="B15" s="6" t="s">
        <v>5</v>
      </c>
      <c r="C15" s="12">
        <f>IF(C3="",0,C4-SUM(C8:C14))</f>
        <v>0</v>
      </c>
      <c r="D15" s="12">
        <f>IF(D3="",0,D4-SUM(D8:D14))</f>
        <v>0</v>
      </c>
      <c r="E15" s="12">
        <f>IF(E3="",0,E4-SUM(E8:E14))</f>
        <v>0</v>
      </c>
      <c r="F15" s="12">
        <f>IF(F3="",0,F4-SUM(F8:F14))</f>
        <v>0</v>
      </c>
      <c r="G15" s="12">
        <f>IF(G3="",0,G4-SUM(G8:G14))</f>
        <v>0</v>
      </c>
      <c r="H15" s="12">
        <f>IF(H3="",0,H7-SUM(H8:H14))</f>
        <v>0</v>
      </c>
      <c r="I15" s="12">
        <f>IF(I3="",0,I7-SUM(I8:I14))</f>
        <v>0</v>
      </c>
      <c r="J15" s="12">
        <f>IF(J3="",0,J7-SUM(J8:J14))</f>
        <v>0</v>
      </c>
      <c r="K15" s="12">
        <f>SUM(C15:J15)</f>
        <v>0</v>
      </c>
      <c r="M15" s="11" t="s">
        <v>4</v>
      </c>
      <c r="N15" s="10">
        <v>0.3</v>
      </c>
    </row>
    <row r="16" spans="2:14" x14ac:dyDescent="0.25">
      <c r="M16" s="9"/>
      <c r="N16" s="8"/>
    </row>
    <row r="17" spans="2:14" x14ac:dyDescent="0.25">
      <c r="B17" s="6" t="s">
        <v>3</v>
      </c>
      <c r="C17" s="7">
        <f>K15</f>
        <v>0</v>
      </c>
      <c r="M17" s="4"/>
      <c r="N17" s="3" t="s">
        <v>1</v>
      </c>
    </row>
    <row r="18" spans="2:14" x14ac:dyDescent="0.25">
      <c r="B18" s="6" t="s">
        <v>2</v>
      </c>
      <c r="C18" s="5">
        <f>+K15/10</f>
        <v>0</v>
      </c>
      <c r="M18" s="4"/>
      <c r="N18" s="3" t="s">
        <v>1</v>
      </c>
    </row>
    <row r="19" spans="2:14" x14ac:dyDescent="0.25">
      <c r="B19" s="2" t="s">
        <v>0</v>
      </c>
      <c r="C19" s="1">
        <f>+K15/12</f>
        <v>0</v>
      </c>
    </row>
  </sheetData>
  <sheetProtection formatColumns="0"/>
  <conditionalFormatting sqref="D4">
    <cfRule type="expression" dxfId="6" priority="7">
      <formula>AND($D$4&lt;&gt;"",$D$4&gt;$C$4)</formula>
    </cfRule>
  </conditionalFormatting>
  <conditionalFormatting sqref="E4">
    <cfRule type="expression" dxfId="5" priority="6">
      <formula>AND($E$4&lt;&gt;"",$E$4&gt;$D$4)</formula>
    </cfRule>
  </conditionalFormatting>
  <conditionalFormatting sqref="F4">
    <cfRule type="expression" dxfId="4" priority="5">
      <formula>AND($F$4&lt;&gt;"",$F$4&gt;$E$4)</formula>
    </cfRule>
  </conditionalFormatting>
  <conditionalFormatting sqref="G4">
    <cfRule type="expression" dxfId="3" priority="4">
      <formula>AND($G$4&lt;&gt;"",$G$4&gt;$F$4)</formula>
    </cfRule>
  </conditionalFormatting>
  <conditionalFormatting sqref="H4">
    <cfRule type="expression" dxfId="2" priority="3">
      <formula>AND($H$4&lt;&gt;"",$H$4&gt;$G$4)</formula>
    </cfRule>
  </conditionalFormatting>
  <conditionalFormatting sqref="I4">
    <cfRule type="expression" dxfId="1" priority="2">
      <formula>AND($I$4&lt;&gt;"",$I$4&gt;$H$4)</formula>
    </cfRule>
  </conditionalFormatting>
  <conditionalFormatting sqref="J4">
    <cfRule type="expression" dxfId="0" priority="1">
      <formula>AND($J$4&lt;&gt;"",$J$4&gt;$I$4)</formula>
    </cfRule>
  </conditionalFormatting>
  <dataValidations count="2">
    <dataValidation type="list" allowBlank="1" showInputMessage="1" showErrorMessage="1" sqref="N17:N18" xr:uid="{3E6EDF92-2F67-43DF-A6BE-7FF3E89C3898}">
      <formula1>"Yes, No"</formula1>
    </dataValidation>
    <dataValidation type="list" allowBlank="1" showInputMessage="1" showErrorMessage="1" sqref="C3:J3" xr:uid="{7E147092-1C67-41C6-AB85-F466B4963BEF}">
      <formula1>$M$2:$M$9</formula1>
    </dataValidation>
  </dataValidations>
  <printOptions horizontalCentered="1"/>
  <pageMargins left="0.25" right="0.25" top="0.75" bottom="0.75" header="0.3" footer="0.3"/>
  <pageSetup orientation="landscape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Clear_All">
                <anchor moveWithCells="1">
                  <from>
                    <xdr:col>1</xdr:col>
                    <xdr:colOff>171450</xdr:colOff>
                    <xdr:row>0</xdr:row>
                    <xdr:rowOff>123825</xdr:rowOff>
                  </from>
                  <to>
                    <xdr:col>1</xdr:col>
                    <xdr:colOff>942975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Discount and Assist Calcula (2)</vt:lpstr>
      <vt:lpstr>'Discount and Assist Calcula (2)'!Alumni?</vt:lpstr>
      <vt:lpstr>'Discount and Assist Calcula (2)'!EE_Discount?</vt:lpstr>
      <vt:lpstr>'Discount and Assist Calcula (2)'!New_Family?</vt:lpstr>
      <vt:lpstr>'Discount and Assist Calcula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Munne</dc:creator>
  <cp:lastModifiedBy>Joshua Munne</cp:lastModifiedBy>
  <dcterms:created xsi:type="dcterms:W3CDTF">2021-04-26T13:46:31Z</dcterms:created>
  <dcterms:modified xsi:type="dcterms:W3CDTF">2021-04-26T13:47:30Z</dcterms:modified>
</cp:coreProperties>
</file>